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055" windowHeight="7950"/>
  </bookViews>
  <sheets>
    <sheet name="Выгрузка Контингент 2024-2025" sheetId="1" r:id="rId1"/>
  </sheets>
  <calcPr calcId="14562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</calcChain>
</file>

<file path=xl/sharedStrings.xml><?xml version="1.0" encoding="utf-8"?>
<sst xmlns="http://schemas.openxmlformats.org/spreadsheetml/2006/main" count="275" uniqueCount="177">
  <si>
    <t>EI Контингента</t>
  </si>
  <si>
    <t>ID контингента</t>
  </si>
  <si>
    <t>ИИН</t>
  </si>
  <si>
    <t>Фамилия</t>
  </si>
  <si>
    <t>Имя</t>
  </si>
  <si>
    <t>Отчество</t>
  </si>
  <si>
    <t>Дата рождения</t>
  </si>
  <si>
    <t>Участие в соревнованиях, конкурсах и олимпиадах [6759] / Вид мероприятия [76308]</t>
  </si>
  <si>
    <t>Участие в соревнованиях, конкурсах и олимпиадах [6759] / Вид направления [76309]</t>
  </si>
  <si>
    <t>Участие в соревнованиях, конкурсах и олимпиадах [6759] / Уровень мероприятия [76310]</t>
  </si>
  <si>
    <t>Участие в соревнованиях, конкурсах и олимпиадах [6759] / Награда [76312]</t>
  </si>
  <si>
    <t>Участие в соревнованиях, конкурсах и олимпиадах [6759] / Дата участия [76663]</t>
  </si>
  <si>
    <t>ШМИДТ</t>
  </si>
  <si>
    <t>МИХАИЛ</t>
  </si>
  <si>
    <t>НИКОЛАЕВИЧ</t>
  </si>
  <si>
    <t>Не участвовал(а)</t>
  </si>
  <si>
    <t>ЧАБАНОВ</t>
  </si>
  <si>
    <t>МАКСИМ</t>
  </si>
  <si>
    <t>СЕРГЕЕВИЧ</t>
  </si>
  <si>
    <t>Конкурс, Олимпиада , Олимпиада</t>
  </si>
  <si>
    <t>Предметное, Предметное, Предметное</t>
  </si>
  <si>
    <t>Международные, Международные, Международные</t>
  </si>
  <si>
    <t>Диплом, Диплом, Диплом</t>
  </si>
  <si>
    <t>2020-03-12T00:00:00, 2022-12-20T00:00:00, 2022-12-21T00:00:00</t>
  </si>
  <si>
    <t>БОЛТОВСКИЙ</t>
  </si>
  <si>
    <t>АДАМ</t>
  </si>
  <si>
    <t>Олимпиада , Олимпиада</t>
  </si>
  <si>
    <t>Предметное, Предметное</t>
  </si>
  <si>
    <t>Международные, Международные</t>
  </si>
  <si>
    <t>Диплом, Диплом</t>
  </si>
  <si>
    <t>2022-12-23T00:00:00, 2022-12-24T00:00:00</t>
  </si>
  <si>
    <t>ЗОЛОТАРЕВ</t>
  </si>
  <si>
    <t>ЕВГЕНИЙ</t>
  </si>
  <si>
    <t>ДМИТРИЕВИЧ</t>
  </si>
  <si>
    <t>КИЮТИНА</t>
  </si>
  <si>
    <t>АННА</t>
  </si>
  <si>
    <t>ПЕТРОВНА</t>
  </si>
  <si>
    <t>Конкурс, Олимпиада , Олимпиада , Олимпиада , Олимпиада , Олимпиада</t>
  </si>
  <si>
    <t>Предметное, Предметное, Предметное, Предметное, Предметное, Предметное</t>
  </si>
  <si>
    <t>Международные, Республиканские, Международные, Международные, Международные, Республиканские</t>
  </si>
  <si>
    <t>Диплом, Диплом, Диплом, Диплом, Диплом, Диплом</t>
  </si>
  <si>
    <t>2020-03-12T00:00:00, 2021-05-14T00:00:00, 2022-12-20T00:00:00, 2022-12-19T00:00:00, 2022-12-21T00:00:00, 2024-12-11T00:00:00</t>
  </si>
  <si>
    <t>БУРОВА</t>
  </si>
  <si>
    <t>МАРИЯ</t>
  </si>
  <si>
    <t>ЮРЬЕВНА</t>
  </si>
  <si>
    <t>Олимпиада</t>
  </si>
  <si>
    <t>Предметное</t>
  </si>
  <si>
    <t>Республиканские</t>
  </si>
  <si>
    <t>Диплом</t>
  </si>
  <si>
    <t>2024-11-11T00:00:00</t>
  </si>
  <si>
    <t>АТМУРЗАЕВА</t>
  </si>
  <si>
    <t>АНГЕЛИНА</t>
  </si>
  <si>
    <t>НИКОЛАЕВНА</t>
  </si>
  <si>
    <t>ЗОЛОТАРЕВА</t>
  </si>
  <si>
    <t>СОФИЯ</t>
  </si>
  <si>
    <t>ДМИТРИЕВНА</t>
  </si>
  <si>
    <t>Другое, Другое, Олимпиада , Олимпиада</t>
  </si>
  <si>
    <t>Предметное, Предметное, Предметное, Предметное</t>
  </si>
  <si>
    <t>На уровне данной организации, На уровне данной организации, Республиканские, Республиканские</t>
  </si>
  <si>
    <t>Грамота,  Грамота, Диплом, Диплом</t>
  </si>
  <si>
    <t>2021-11-18T00:00:00, 2022-01-28T00:00:00, 2023-12-22T00:00:00, 2024-11-11T00:00:00</t>
  </si>
  <si>
    <t>САЗОНОВА</t>
  </si>
  <si>
    <t>ВИКТОРИЯ</t>
  </si>
  <si>
    <t>Творческое, Предметное, Предметное, Предметное, Предметное, Предметное</t>
  </si>
  <si>
    <t>Районные, Международные, Международные, Международные, Республиканские, Республиканские</t>
  </si>
  <si>
    <t>Грамота, Диплом, Диплом, Диплом, Диплом, Диплом</t>
  </si>
  <si>
    <t>2020-05-05T00:00:00, 2022-12-20T00:00:00, 2022-12-21T00:00:00, 2022-12-24T00:00:00, 2023-12-22T00:00:00, 2024-11-11T00:00:00</t>
  </si>
  <si>
    <t>ЛИХОБАБИНА</t>
  </si>
  <si>
    <t>МАРГАРИТА</t>
  </si>
  <si>
    <t>СЕРГЕЕВНА</t>
  </si>
  <si>
    <t>Другое, Другое, Олимпиада</t>
  </si>
  <si>
    <t>На уровне данной организации, На уровне данной организации, Республиканские</t>
  </si>
  <si>
    <t>Грамота,  Грамота, Диплом</t>
  </si>
  <si>
    <t>2021-11-18T00:00:00, 2022-01-28T00:00:00, 2024-11-11T00:00:00</t>
  </si>
  <si>
    <t>МИЛЕНА</t>
  </si>
  <si>
    <t>ИВАНОВНА</t>
  </si>
  <si>
    <t>Другое, Другое, Олимпиада , Олимпиада , Олимпиада</t>
  </si>
  <si>
    <t>Предметное, Предметное, Предметное, Предметное, Предметное</t>
  </si>
  <si>
    <t>На уровне данной организации, На уровне данной организации, Международные, Международные, Республиканские</t>
  </si>
  <si>
    <t>Грамота,  Грамота, Диплом, Диплом, Диплом</t>
  </si>
  <si>
    <t>2021-12-10T00:00:00, 2022-04-15T00:00:00, 2022-12-23T00:00:00, 2022-12-24T00:00:00, 2024-11-12T00:00:00</t>
  </si>
  <si>
    <t>РУСЛАН</t>
  </si>
  <si>
    <t>ЕРЖАНОВА</t>
  </si>
  <si>
    <t>МАДИНА</t>
  </si>
  <si>
    <t>АСКАРОВНА</t>
  </si>
  <si>
    <t>Конкурс, Другое, Олимпиада , Конкурс, Олимпиада</t>
  </si>
  <si>
    <t>Творческое, Предметное, Предметное, Творческое, Предметное</t>
  </si>
  <si>
    <t>Районные, На уровне данной организации, Международные, Международные, Республиканские</t>
  </si>
  <si>
    <t>2022-03-04T00:00:00, 2022-04-15T00:00:00, 2022-12-24T00:00:00, 2022-11-10T00:00:00, 2024-11-12T00:00:00</t>
  </si>
  <si>
    <t>СЕЙЛЖАН</t>
  </si>
  <si>
    <t>НҰРЖАН</t>
  </si>
  <si>
    <t>ХУАНЫШҰЛЫ</t>
  </si>
  <si>
    <t>На уровне данной организации, На уровне данной организации, Международные</t>
  </si>
  <si>
    <t>2021-12-10T00:00:00, 2022-04-15T00:00:00, 2022-12-24T00:00:00</t>
  </si>
  <si>
    <t>ТКАЧЕНКО</t>
  </si>
  <si>
    <t>СЕРГЕЙ</t>
  </si>
  <si>
    <t>ЕВГЕНЬЕВИЧ</t>
  </si>
  <si>
    <t>КОМАРОВА</t>
  </si>
  <si>
    <t>МИЛЕК</t>
  </si>
  <si>
    <t>АНАТОЛЬЕВНА</t>
  </si>
  <si>
    <t>Конкурс, Олимпиада</t>
  </si>
  <si>
    <t>Творческое, Предметное</t>
  </si>
  <si>
    <t>Районные, Международные</t>
  </si>
  <si>
    <t>Грамота, Диплом</t>
  </si>
  <si>
    <t>2020-05-05T00:00:00, 2022-12-24T00:00:00</t>
  </si>
  <si>
    <t>ЗЛАТА</t>
  </si>
  <si>
    <t>Другое, Другое, Олимпиада , Олимпиада , Олимпиада , Олимпиада</t>
  </si>
  <si>
    <t>На уровне данной организации, На уровне данной организации, Международные, Международные, Международные, Республиканские</t>
  </si>
  <si>
    <t>Грамота,  Грамота, Диплом, Диплом, Диплом, Диплом</t>
  </si>
  <si>
    <t>2021-12-10T00:00:00, 2022-04-15T00:00:00, 2022-12-20T00:00:00, 2022-12-22T00:00:00, 2022-12-24T00:00:00, 2024-11-12T00:00:00</t>
  </si>
  <si>
    <t>АКСЁНОВ</t>
  </si>
  <si>
    <t>АРСЕНИЙ</t>
  </si>
  <si>
    <t>Другое, Олимпиада</t>
  </si>
  <si>
    <t>На уровне данной организации, Международные</t>
  </si>
  <si>
    <t>2022-04-15T00:00:00, 2022-12-24T00:00:00</t>
  </si>
  <si>
    <t>МОЗГОВАЯ</t>
  </si>
  <si>
    <t>АЛИСА</t>
  </si>
  <si>
    <t>АЛЕКСАНДРОВНА</t>
  </si>
  <si>
    <t>Конкурс, Олимпиада , Конкурс, Олимпиада</t>
  </si>
  <si>
    <t>Творческое, Предметное, Предметное, Предметное</t>
  </si>
  <si>
    <t>Районные, Международные, Республиканские, Республиканские</t>
  </si>
  <si>
    <t>Грамота, Диплом, Диплом, Диплом</t>
  </si>
  <si>
    <t>2020-05-05T00:00:00, 2022-12-24T00:00:00, 2022-11-18T00:00:00, 2024-11-12T00:00:00</t>
  </si>
  <si>
    <t>БАЛАБКИН</t>
  </si>
  <si>
    <t>КИРИЛЛ</t>
  </si>
  <si>
    <t>АНТОНОВИЧ</t>
  </si>
  <si>
    <t>Международные</t>
  </si>
  <si>
    <t>2022-12-24T00:00:00</t>
  </si>
  <si>
    <t>РЕШЕТНЯКОВА</t>
  </si>
  <si>
    <t>ОЛЬГА</t>
  </si>
  <si>
    <t>ЕВГЕНЬЕВНА</t>
  </si>
  <si>
    <t>Конкурс, Другое, Конкурс, Олимпиада , Олимпиада</t>
  </si>
  <si>
    <t>Творческое, Предметное, Предметное, Предметное, Предметное</t>
  </si>
  <si>
    <t>Районные, На уровне данной организации, Республиканские, Международные, Республиканские</t>
  </si>
  <si>
    <t>2020-05-05T00:00:00, 2022-04-15T00:00:00, 2022-11-21T00:00:00, 2022-12-24T00:00:00, 2024-11-12T00:00:00</t>
  </si>
  <si>
    <t>ХУАНШ</t>
  </si>
  <si>
    <t>АРУЖАН</t>
  </si>
  <si>
    <t>Олимпиада , Олимпиада , Конкурс, Конкурс, Олимпиада</t>
  </si>
  <si>
    <t>Предметное, Предметное, Предметное, Творческое, Предметное</t>
  </si>
  <si>
    <t>Международные, Международные, Республиканские, Международные, Районные</t>
  </si>
  <si>
    <t>Диплом, Диплом, Диплом, Диплом, Диплом</t>
  </si>
  <si>
    <t>2022-12-22T00:00:00, 2022-12-23T00:00:00, 2022-11-18T00:00:00, 2022-12-19T00:00:00, 2023-05-12T00:00:00</t>
  </si>
  <si>
    <t>САЗОНОВ</t>
  </si>
  <si>
    <t>НИКИТА</t>
  </si>
  <si>
    <t>Олимпиада , Конкурс</t>
  </si>
  <si>
    <t>Международные, Республиканские</t>
  </si>
  <si>
    <t>2022-12-24T00:00:00, 2022-11-18T00:00:00</t>
  </si>
  <si>
    <t>ОРМАНБАЕВ</t>
  </si>
  <si>
    <t>ТИМУР</t>
  </si>
  <si>
    <t>ГАБИТОВИЧ</t>
  </si>
  <si>
    <t>Конкурс</t>
  </si>
  <si>
    <t>2022-11-18T00:00:00</t>
  </si>
  <si>
    <t>МОЗГОВОЙ</t>
  </si>
  <si>
    <t>АРТЁМ</t>
  </si>
  <si>
    <t>АЛЕКСАНДРОВИЧ</t>
  </si>
  <si>
    <t>2022-12-23T00:00:00, 2022-11-18T00:00:00</t>
  </si>
  <si>
    <t>ШЕМБЕРКО</t>
  </si>
  <si>
    <t>ВАЛЕРИЯ</t>
  </si>
  <si>
    <t>БУРОВ</t>
  </si>
  <si>
    <t>ЮРЬЕВИЧ</t>
  </si>
  <si>
    <t>РЕШЕТНЯКОВ</t>
  </si>
  <si>
    <t>ДЕНИС</t>
  </si>
  <si>
    <t>ВИТАЛЬЕВИЧ</t>
  </si>
  <si>
    <t>АНАСТАСИЯ</t>
  </si>
  <si>
    <t>ВИТАЛЬЕВНА</t>
  </si>
  <si>
    <t>МАТВЕЙ</t>
  </si>
  <si>
    <t>МАКАРЕВСКИЙ</t>
  </si>
  <si>
    <t>ДАНИИЛ</t>
  </si>
  <si>
    <t>АНАТОЛЬЕВИЧ</t>
  </si>
  <si>
    <t>БЕДНЕНКО</t>
  </si>
  <si>
    <t>МИХАЙЛОВИЧ</t>
  </si>
  <si>
    <t>ЕКАТЕРИНА</t>
  </si>
  <si>
    <t>ВАСИЛЬЕВНА</t>
  </si>
  <si>
    <t>ИЛЬЯ</t>
  </si>
  <si>
    <t>ВАСИЛЬЕВИЧ</t>
  </si>
  <si>
    <t>ЕГОР</t>
  </si>
  <si>
    <t>МАКСИМОВИЧ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</si>
</sst>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10" xfId="0" applyBorder="1" applyAlignment="1">
      <alignment wrapText="1"/>
    </xf>
    <xf numFmtId="14" fontId="0" fillId="0" borderId="10" xfId="0" applyNumberFormat="1" applyBorder="1" applyAlignment="1">
      <alignment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view="pageBreakPreview" topLeftCell="A16" zoomScale="60" workbookViewId="0">
      <selection activeCell="H3" sqref="H3"/>
    </sheetView>
  </sheetViews>
  <sheetFormatPr defaultRowHeight="15" x14ac:dyDescent="0.25"/>
  <cols>
    <col min="3" max="3" width="15.5703125" customWidth="1"/>
    <col min="4" max="4" width="15.42578125" customWidth="1"/>
    <col min="5" max="5" width="17.28515625" customWidth="1"/>
    <col min="6" max="6" width="20.7109375" customWidth="1"/>
    <col min="7" max="7" width="15.5703125" customWidth="1"/>
    <col min="8" max="9" width="23" customWidth="1"/>
    <col min="10" max="10" width="23.140625" customWidth="1"/>
    <col min="11" max="11" width="22.140625" customWidth="1"/>
    <col min="12" max="12" width="22.5703125" customWidth="1"/>
  </cols>
  <sheetData>
    <row r="1" spans="1:12" ht="90" x14ac:dyDescent="0.2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>
        <v>58902</v>
      </c>
      <c r="B2">
        <v>55713</v>
      </c>
      <c r="C2" s="1" t="str">
        <f>"090824554434"</f>
        <v>090824554434</v>
      </c>
      <c r="D2" s="1" t="s">
        <v>12</v>
      </c>
      <c r="E2" s="1" t="s">
        <v>13</v>
      </c>
      <c r="F2" s="1" t="s">
        <v>14</v>
      </c>
      <c r="G2" s="2">
        <v>40049</v>
      </c>
      <c r="H2" s="1" t="s">
        <v>15</v>
      </c>
      <c r="I2" s="1"/>
      <c r="J2" s="1"/>
      <c r="K2" s="1"/>
      <c r="L2" s="1"/>
    </row>
    <row r="3" spans="1:12" ht="45" x14ac:dyDescent="0.25">
      <c r="A3">
        <v>58916</v>
      </c>
      <c r="B3">
        <v>55727</v>
      </c>
      <c r="C3" s="1" t="str">
        <f>"100131553265"</f>
        <v>100131553265</v>
      </c>
      <c r="D3" s="1" t="s">
        <v>16</v>
      </c>
      <c r="E3" s="1" t="s">
        <v>17</v>
      </c>
      <c r="F3" s="1" t="s">
        <v>18</v>
      </c>
      <c r="G3" s="2">
        <v>40209</v>
      </c>
      <c r="H3" s="1" t="s">
        <v>19</v>
      </c>
      <c r="I3" s="1" t="s">
        <v>20</v>
      </c>
      <c r="J3" s="1" t="s">
        <v>21</v>
      </c>
      <c r="K3" s="1" t="s">
        <v>22</v>
      </c>
      <c r="L3" s="1" t="s">
        <v>23</v>
      </c>
    </row>
    <row r="4" spans="1:12" ht="30" x14ac:dyDescent="0.25">
      <c r="A4">
        <v>58921</v>
      </c>
      <c r="B4">
        <v>55732</v>
      </c>
      <c r="C4" s="1" t="str">
        <f>"100215554557"</f>
        <v>100215554557</v>
      </c>
      <c r="D4" s="1" t="s">
        <v>24</v>
      </c>
      <c r="E4" s="1" t="s">
        <v>25</v>
      </c>
      <c r="F4" s="1" t="s">
        <v>14</v>
      </c>
      <c r="G4" s="2">
        <v>40224</v>
      </c>
      <c r="H4" s="1" t="s">
        <v>26</v>
      </c>
      <c r="I4" s="1" t="s">
        <v>27</v>
      </c>
      <c r="J4" s="1" t="s">
        <v>28</v>
      </c>
      <c r="K4" s="1" t="s">
        <v>29</v>
      </c>
      <c r="L4" s="1" t="s">
        <v>30</v>
      </c>
    </row>
    <row r="5" spans="1:12" ht="30" x14ac:dyDescent="0.25">
      <c r="A5">
        <v>58927</v>
      </c>
      <c r="B5">
        <v>55738</v>
      </c>
      <c r="C5" s="1" t="str">
        <f>"100409553860"</f>
        <v>100409553860</v>
      </c>
      <c r="D5" s="1" t="s">
        <v>31</v>
      </c>
      <c r="E5" s="1" t="s">
        <v>32</v>
      </c>
      <c r="F5" s="1" t="s">
        <v>33</v>
      </c>
      <c r="G5" s="2">
        <v>40277</v>
      </c>
      <c r="H5" s="1" t="s">
        <v>26</v>
      </c>
      <c r="I5" s="1" t="s">
        <v>27</v>
      </c>
      <c r="J5" s="1" t="s">
        <v>28</v>
      </c>
      <c r="K5" s="1" t="s">
        <v>29</v>
      </c>
      <c r="L5" s="1" t="s">
        <v>30</v>
      </c>
    </row>
    <row r="6" spans="1:12" ht="90" x14ac:dyDescent="0.25">
      <c r="A6">
        <v>58933</v>
      </c>
      <c r="B6">
        <v>55744</v>
      </c>
      <c r="C6" s="1" t="str">
        <f>"100727655248"</f>
        <v>100727655248</v>
      </c>
      <c r="D6" s="1" t="s">
        <v>34</v>
      </c>
      <c r="E6" s="1" t="s">
        <v>35</v>
      </c>
      <c r="F6" s="1" t="s">
        <v>36</v>
      </c>
      <c r="G6" s="2">
        <v>40386</v>
      </c>
      <c r="H6" s="1" t="s">
        <v>37</v>
      </c>
      <c r="I6" s="1" t="s">
        <v>38</v>
      </c>
      <c r="J6" s="1" t="s">
        <v>39</v>
      </c>
      <c r="K6" s="1" t="s">
        <v>40</v>
      </c>
      <c r="L6" s="1" t="s">
        <v>41</v>
      </c>
    </row>
    <row r="7" spans="1:12" x14ac:dyDescent="0.25">
      <c r="A7">
        <v>58982</v>
      </c>
      <c r="B7">
        <v>55793</v>
      </c>
      <c r="C7" s="1" t="str">
        <f>"110126604981"</f>
        <v>110126604981</v>
      </c>
      <c r="D7" s="1" t="s">
        <v>42</v>
      </c>
      <c r="E7" s="1" t="s">
        <v>43</v>
      </c>
      <c r="F7" s="1" t="s">
        <v>44</v>
      </c>
      <c r="G7" s="2">
        <v>40569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</row>
    <row r="8" spans="1:12" x14ac:dyDescent="0.25">
      <c r="A8">
        <v>58988</v>
      </c>
      <c r="B8">
        <v>55799</v>
      </c>
      <c r="C8" s="1" t="str">
        <f>"110711605226"</f>
        <v>110711605226</v>
      </c>
      <c r="D8" s="1" t="s">
        <v>50</v>
      </c>
      <c r="E8" s="1" t="s">
        <v>51</v>
      </c>
      <c r="F8" s="1" t="s">
        <v>52</v>
      </c>
      <c r="G8" s="2">
        <v>40735</v>
      </c>
      <c r="H8" s="1" t="s">
        <v>45</v>
      </c>
      <c r="I8" s="1" t="s">
        <v>46</v>
      </c>
      <c r="J8" s="1" t="s">
        <v>47</v>
      </c>
      <c r="K8" s="1" t="s">
        <v>48</v>
      </c>
      <c r="L8" s="1" t="s">
        <v>49</v>
      </c>
    </row>
    <row r="9" spans="1:12" ht="90" x14ac:dyDescent="0.25">
      <c r="A9">
        <v>58994</v>
      </c>
      <c r="B9">
        <v>55805</v>
      </c>
      <c r="C9" s="1" t="str">
        <f>"110305604181"</f>
        <v>110305604181</v>
      </c>
      <c r="D9" s="1" t="s">
        <v>53</v>
      </c>
      <c r="E9" s="1" t="s">
        <v>54</v>
      </c>
      <c r="F9" s="1" t="s">
        <v>55</v>
      </c>
      <c r="G9" s="2">
        <v>40607</v>
      </c>
      <c r="H9" s="1" t="s">
        <v>56</v>
      </c>
      <c r="I9" s="1" t="s">
        <v>57</v>
      </c>
      <c r="J9" s="1" t="s">
        <v>58</v>
      </c>
      <c r="K9" s="1" t="s">
        <v>59</v>
      </c>
      <c r="L9" s="1" t="s">
        <v>60</v>
      </c>
    </row>
    <row r="10" spans="1:12" ht="90" x14ac:dyDescent="0.25">
      <c r="A10">
        <v>59004</v>
      </c>
      <c r="B10">
        <v>55814</v>
      </c>
      <c r="C10" s="1" t="str">
        <f>"110310604971"</f>
        <v>110310604971</v>
      </c>
      <c r="D10" s="1" t="s">
        <v>61</v>
      </c>
      <c r="E10" s="1" t="s">
        <v>62</v>
      </c>
      <c r="F10" s="1" t="s">
        <v>55</v>
      </c>
      <c r="G10" s="2">
        <v>40612</v>
      </c>
      <c r="H10" s="1" t="s">
        <v>37</v>
      </c>
      <c r="I10" s="1" t="s">
        <v>63</v>
      </c>
      <c r="J10" s="1" t="s">
        <v>64</v>
      </c>
      <c r="K10" s="1" t="s">
        <v>65</v>
      </c>
      <c r="L10" s="1" t="s">
        <v>66</v>
      </c>
    </row>
    <row r="11" spans="1:12" ht="75" x14ac:dyDescent="0.25">
      <c r="A11">
        <v>59010</v>
      </c>
      <c r="B11">
        <v>55820</v>
      </c>
      <c r="C11" s="1" t="str">
        <f>"110404603756"</f>
        <v>110404603756</v>
      </c>
      <c r="D11" s="1" t="s">
        <v>67</v>
      </c>
      <c r="E11" s="1" t="s">
        <v>68</v>
      </c>
      <c r="F11" s="1" t="s">
        <v>69</v>
      </c>
      <c r="G11" s="2">
        <v>40637</v>
      </c>
      <c r="H11" s="1" t="s">
        <v>70</v>
      </c>
      <c r="I11" s="1" t="s">
        <v>20</v>
      </c>
      <c r="J11" s="1" t="s">
        <v>71</v>
      </c>
      <c r="K11" s="1" t="s">
        <v>72</v>
      </c>
      <c r="L11" s="1" t="s">
        <v>73</v>
      </c>
    </row>
    <row r="12" spans="1:12" ht="105" x14ac:dyDescent="0.25">
      <c r="A12">
        <v>59033</v>
      </c>
      <c r="B12">
        <v>55842</v>
      </c>
      <c r="C12" s="1" t="str">
        <f>"120127602209"</f>
        <v>120127602209</v>
      </c>
      <c r="D12" s="1" t="s">
        <v>34</v>
      </c>
      <c r="E12" s="1" t="s">
        <v>74</v>
      </c>
      <c r="F12" s="1" t="s">
        <v>75</v>
      </c>
      <c r="G12" s="2">
        <v>40935</v>
      </c>
      <c r="H12" s="1" t="s">
        <v>76</v>
      </c>
      <c r="I12" s="1" t="s">
        <v>77</v>
      </c>
      <c r="J12" s="1" t="s">
        <v>78</v>
      </c>
      <c r="K12" s="1" t="s">
        <v>79</v>
      </c>
      <c r="L12" s="1" t="s">
        <v>80</v>
      </c>
    </row>
    <row r="13" spans="1:12" x14ac:dyDescent="0.25">
      <c r="A13">
        <v>59039</v>
      </c>
      <c r="B13">
        <v>55848</v>
      </c>
      <c r="C13" s="1" t="str">
        <f>"120929502718"</f>
        <v>120929502718</v>
      </c>
      <c r="D13" s="1" t="s">
        <v>24</v>
      </c>
      <c r="E13" s="1" t="s">
        <v>81</v>
      </c>
      <c r="F13" s="1" t="s">
        <v>14</v>
      </c>
      <c r="G13" s="2">
        <v>41181</v>
      </c>
      <c r="H13" s="1" t="s">
        <v>15</v>
      </c>
      <c r="I13" s="1"/>
      <c r="J13" s="1"/>
      <c r="K13" s="1"/>
      <c r="L13" s="1"/>
    </row>
    <row r="14" spans="1:12" ht="75" x14ac:dyDescent="0.25">
      <c r="A14">
        <v>59042</v>
      </c>
      <c r="B14">
        <v>55852</v>
      </c>
      <c r="C14" s="1" t="str">
        <f>"120812604030"</f>
        <v>120812604030</v>
      </c>
      <c r="D14" s="1" t="s">
        <v>82</v>
      </c>
      <c r="E14" s="1" t="s">
        <v>83</v>
      </c>
      <c r="F14" s="1" t="s">
        <v>84</v>
      </c>
      <c r="G14" s="2">
        <v>41133</v>
      </c>
      <c r="H14" s="1" t="s">
        <v>85</v>
      </c>
      <c r="I14" s="1" t="s">
        <v>86</v>
      </c>
      <c r="J14" s="1" t="s">
        <v>87</v>
      </c>
      <c r="K14" s="1" t="s">
        <v>79</v>
      </c>
      <c r="L14" s="1" t="s">
        <v>88</v>
      </c>
    </row>
    <row r="15" spans="1:12" ht="75" x14ac:dyDescent="0.25">
      <c r="A15">
        <v>59065</v>
      </c>
      <c r="B15">
        <v>55874</v>
      </c>
      <c r="C15" s="1" t="str">
        <f>"120601501647"</f>
        <v>120601501647</v>
      </c>
      <c r="D15" s="1" t="s">
        <v>89</v>
      </c>
      <c r="E15" s="1" t="s">
        <v>90</v>
      </c>
      <c r="F15" s="1" t="s">
        <v>91</v>
      </c>
      <c r="G15" s="2">
        <v>41061</v>
      </c>
      <c r="H15" s="1" t="s">
        <v>70</v>
      </c>
      <c r="I15" s="1" t="s">
        <v>20</v>
      </c>
      <c r="J15" s="1" t="s">
        <v>92</v>
      </c>
      <c r="K15" s="1" t="s">
        <v>72</v>
      </c>
      <c r="L15" s="1" t="s">
        <v>93</v>
      </c>
    </row>
    <row r="16" spans="1:12" ht="30" x14ac:dyDescent="0.25">
      <c r="A16">
        <v>59076</v>
      </c>
      <c r="B16">
        <v>55885</v>
      </c>
      <c r="C16" s="1" t="str">
        <f>"130131503591"</f>
        <v>130131503591</v>
      </c>
      <c r="D16" s="1" t="s">
        <v>94</v>
      </c>
      <c r="E16" s="1" t="s">
        <v>95</v>
      </c>
      <c r="F16" s="1" t="s">
        <v>96</v>
      </c>
      <c r="G16" s="2">
        <v>41305</v>
      </c>
      <c r="H16" s="1" t="s">
        <v>26</v>
      </c>
      <c r="I16" s="1" t="s">
        <v>27</v>
      </c>
      <c r="J16" s="1" t="s">
        <v>28</v>
      </c>
      <c r="K16" s="1" t="s">
        <v>29</v>
      </c>
      <c r="L16" s="1" t="s">
        <v>30</v>
      </c>
    </row>
    <row r="17" spans="1:12" ht="30" x14ac:dyDescent="0.25">
      <c r="A17">
        <v>59082</v>
      </c>
      <c r="B17">
        <v>55891</v>
      </c>
      <c r="C17" s="1" t="str">
        <f>"130502600321"</f>
        <v>130502600321</v>
      </c>
      <c r="D17" s="1" t="s">
        <v>97</v>
      </c>
      <c r="E17" s="1" t="s">
        <v>98</v>
      </c>
      <c r="F17" s="1" t="s">
        <v>99</v>
      </c>
      <c r="G17" s="2">
        <v>41396</v>
      </c>
      <c r="H17" s="1" t="s">
        <v>100</v>
      </c>
      <c r="I17" s="1" t="s">
        <v>101</v>
      </c>
      <c r="J17" s="1" t="s">
        <v>102</v>
      </c>
      <c r="K17" s="1" t="s">
        <v>103</v>
      </c>
      <c r="L17" s="1" t="s">
        <v>104</v>
      </c>
    </row>
    <row r="18" spans="1:12" ht="120" x14ac:dyDescent="0.25">
      <c r="A18">
        <v>59086</v>
      </c>
      <c r="B18">
        <v>55895</v>
      </c>
      <c r="C18" s="1" t="str">
        <f>"130309601192"</f>
        <v>130309601192</v>
      </c>
      <c r="D18" s="1" t="s">
        <v>53</v>
      </c>
      <c r="E18" s="1" t="s">
        <v>105</v>
      </c>
      <c r="F18" s="1" t="s">
        <v>55</v>
      </c>
      <c r="G18" s="2">
        <v>41342</v>
      </c>
      <c r="H18" s="1" t="s">
        <v>106</v>
      </c>
      <c r="I18" s="1" t="s">
        <v>38</v>
      </c>
      <c r="J18" s="1" t="s">
        <v>107</v>
      </c>
      <c r="K18" s="1" t="s">
        <v>108</v>
      </c>
      <c r="L18" s="1" t="s">
        <v>109</v>
      </c>
    </row>
    <row r="19" spans="1:12" ht="45" x14ac:dyDescent="0.25">
      <c r="A19">
        <v>59091</v>
      </c>
      <c r="B19">
        <v>55899</v>
      </c>
      <c r="C19" s="1" t="str">
        <f>"130530505428"</f>
        <v>130530505428</v>
      </c>
      <c r="D19" s="1" t="s">
        <v>110</v>
      </c>
      <c r="E19" s="1" t="s">
        <v>111</v>
      </c>
      <c r="F19" s="1" t="s">
        <v>96</v>
      </c>
      <c r="G19" s="2">
        <v>41424</v>
      </c>
      <c r="H19" s="1" t="s">
        <v>112</v>
      </c>
      <c r="I19" s="1" t="s">
        <v>27</v>
      </c>
      <c r="J19" s="1" t="s">
        <v>113</v>
      </c>
      <c r="K19" s="1" t="s">
        <v>103</v>
      </c>
      <c r="L19" s="1" t="s">
        <v>114</v>
      </c>
    </row>
    <row r="20" spans="1:12" ht="60" x14ac:dyDescent="0.25">
      <c r="A20">
        <v>59098</v>
      </c>
      <c r="B20">
        <v>55905</v>
      </c>
      <c r="C20" s="1" t="str">
        <f>"130424604539"</f>
        <v>130424604539</v>
      </c>
      <c r="D20" s="1" t="s">
        <v>115</v>
      </c>
      <c r="E20" s="1" t="s">
        <v>116</v>
      </c>
      <c r="F20" s="1" t="s">
        <v>117</v>
      </c>
      <c r="G20" s="2">
        <v>41388</v>
      </c>
      <c r="H20" s="1" t="s">
        <v>118</v>
      </c>
      <c r="I20" s="1" t="s">
        <v>119</v>
      </c>
      <c r="J20" s="1" t="s">
        <v>120</v>
      </c>
      <c r="K20" s="1" t="s">
        <v>121</v>
      </c>
      <c r="L20" s="1" t="s">
        <v>122</v>
      </c>
    </row>
    <row r="21" spans="1:12" x14ac:dyDescent="0.25">
      <c r="A21">
        <v>13642656</v>
      </c>
      <c r="B21">
        <v>938100</v>
      </c>
      <c r="C21" s="1" t="str">
        <f>"140710506208"</f>
        <v>140710506208</v>
      </c>
      <c r="D21" s="1" t="s">
        <v>123</v>
      </c>
      <c r="E21" s="1" t="s">
        <v>124</v>
      </c>
      <c r="F21" s="1" t="s">
        <v>125</v>
      </c>
      <c r="G21" s="2">
        <v>41830</v>
      </c>
      <c r="H21" s="1" t="s">
        <v>45</v>
      </c>
      <c r="I21" s="1" t="s">
        <v>46</v>
      </c>
      <c r="J21" s="1" t="s">
        <v>126</v>
      </c>
      <c r="K21" s="1" t="s">
        <v>48</v>
      </c>
      <c r="L21" s="1" t="s">
        <v>127</v>
      </c>
    </row>
    <row r="22" spans="1:12" ht="75" x14ac:dyDescent="0.25">
      <c r="A22">
        <v>13642785</v>
      </c>
      <c r="B22">
        <v>938093</v>
      </c>
      <c r="C22" s="1" t="str">
        <f>"140716605318"</f>
        <v>140716605318</v>
      </c>
      <c r="D22" s="1" t="s">
        <v>128</v>
      </c>
      <c r="E22" s="1" t="s">
        <v>129</v>
      </c>
      <c r="F22" s="1" t="s">
        <v>130</v>
      </c>
      <c r="G22" s="2">
        <v>41836</v>
      </c>
      <c r="H22" s="1" t="s">
        <v>131</v>
      </c>
      <c r="I22" s="1" t="s">
        <v>132</v>
      </c>
      <c r="J22" s="1" t="s">
        <v>133</v>
      </c>
      <c r="K22" s="1" t="s">
        <v>79</v>
      </c>
      <c r="L22" s="1" t="s">
        <v>134</v>
      </c>
    </row>
    <row r="23" spans="1:12" ht="75" x14ac:dyDescent="0.25">
      <c r="A23">
        <v>15451015</v>
      </c>
      <c r="B23">
        <v>938122</v>
      </c>
      <c r="C23" s="1" t="str">
        <f>"150326604153"</f>
        <v>150326604153</v>
      </c>
      <c r="D23" s="1" t="s">
        <v>135</v>
      </c>
      <c r="E23" s="1" t="s">
        <v>136</v>
      </c>
      <c r="F23" s="1"/>
      <c r="G23" s="2">
        <v>42089</v>
      </c>
      <c r="H23" s="1" t="s">
        <v>137</v>
      </c>
      <c r="I23" s="1" t="s">
        <v>138</v>
      </c>
      <c r="J23" s="1" t="s">
        <v>139</v>
      </c>
      <c r="K23" s="1" t="s">
        <v>140</v>
      </c>
      <c r="L23" s="1" t="s">
        <v>141</v>
      </c>
    </row>
    <row r="24" spans="1:12" ht="30" x14ac:dyDescent="0.25">
      <c r="A24">
        <v>15451022</v>
      </c>
      <c r="B24">
        <v>938120</v>
      </c>
      <c r="C24" s="1" t="str">
        <f>"150802504977"</f>
        <v>150802504977</v>
      </c>
      <c r="D24" s="1" t="s">
        <v>142</v>
      </c>
      <c r="E24" s="1" t="s">
        <v>143</v>
      </c>
      <c r="F24" s="1" t="s">
        <v>33</v>
      </c>
      <c r="G24" s="2">
        <v>42218</v>
      </c>
      <c r="H24" s="1" t="s">
        <v>144</v>
      </c>
      <c r="I24" s="1" t="s">
        <v>27</v>
      </c>
      <c r="J24" s="1" t="s">
        <v>145</v>
      </c>
      <c r="K24" s="1" t="s">
        <v>29</v>
      </c>
      <c r="L24" s="1" t="s">
        <v>146</v>
      </c>
    </row>
    <row r="25" spans="1:12" x14ac:dyDescent="0.25">
      <c r="A25">
        <v>15451023</v>
      </c>
      <c r="B25">
        <v>938115</v>
      </c>
      <c r="C25" s="1" t="str">
        <f>"150302504848"</f>
        <v>150302504848</v>
      </c>
      <c r="D25" s="1" t="s">
        <v>147</v>
      </c>
      <c r="E25" s="1" t="s">
        <v>148</v>
      </c>
      <c r="F25" s="1" t="s">
        <v>149</v>
      </c>
      <c r="G25" s="2">
        <v>42065</v>
      </c>
      <c r="H25" s="1" t="s">
        <v>150</v>
      </c>
      <c r="I25" s="1" t="s">
        <v>46</v>
      </c>
      <c r="J25" s="1" t="s">
        <v>47</v>
      </c>
      <c r="K25" s="1" t="s">
        <v>48</v>
      </c>
      <c r="L25" s="1" t="s">
        <v>151</v>
      </c>
    </row>
    <row r="26" spans="1:12" ht="30" x14ac:dyDescent="0.25">
      <c r="A26">
        <v>15451024</v>
      </c>
      <c r="B26">
        <v>938125</v>
      </c>
      <c r="C26" s="1" t="str">
        <f>"150926502320"</f>
        <v>150926502320</v>
      </c>
      <c r="D26" s="1" t="s">
        <v>152</v>
      </c>
      <c r="E26" s="1" t="s">
        <v>153</v>
      </c>
      <c r="F26" s="1" t="s">
        <v>154</v>
      </c>
      <c r="G26" s="2">
        <v>42273</v>
      </c>
      <c r="H26" s="1" t="s">
        <v>144</v>
      </c>
      <c r="I26" s="1" t="s">
        <v>27</v>
      </c>
      <c r="J26" s="1" t="s">
        <v>145</v>
      </c>
      <c r="K26" s="1" t="s">
        <v>29</v>
      </c>
      <c r="L26" s="1" t="s">
        <v>155</v>
      </c>
    </row>
    <row r="27" spans="1:12" x14ac:dyDescent="0.25">
      <c r="A27">
        <v>22228236</v>
      </c>
      <c r="B27">
        <v>9072627</v>
      </c>
      <c r="C27" s="1" t="str">
        <f>"151106605158"</f>
        <v>151106605158</v>
      </c>
      <c r="D27" s="1" t="s">
        <v>156</v>
      </c>
      <c r="E27" s="1" t="s">
        <v>157</v>
      </c>
      <c r="F27" s="1" t="s">
        <v>75</v>
      </c>
      <c r="G27" s="2">
        <v>42314</v>
      </c>
      <c r="H27" s="1" t="s">
        <v>15</v>
      </c>
      <c r="I27" s="1"/>
      <c r="J27" s="1"/>
      <c r="K27" s="1"/>
      <c r="L27" s="1"/>
    </row>
    <row r="28" spans="1:12" x14ac:dyDescent="0.25">
      <c r="A28">
        <v>22228252</v>
      </c>
      <c r="B28">
        <v>9072694</v>
      </c>
      <c r="C28" s="1" t="str">
        <f>"160623504470"</f>
        <v>160623504470</v>
      </c>
      <c r="D28" s="1" t="s">
        <v>158</v>
      </c>
      <c r="E28" s="1" t="s">
        <v>143</v>
      </c>
      <c r="F28" s="1" t="s">
        <v>159</v>
      </c>
      <c r="G28" s="2">
        <v>42544</v>
      </c>
      <c r="H28" s="1" t="s">
        <v>15</v>
      </c>
      <c r="I28" s="1"/>
      <c r="J28" s="1"/>
      <c r="K28" s="1"/>
      <c r="L28" s="1"/>
    </row>
    <row r="29" spans="1:12" x14ac:dyDescent="0.25">
      <c r="A29">
        <v>22228255</v>
      </c>
      <c r="B29">
        <v>9071209</v>
      </c>
      <c r="C29" s="1" t="str">
        <f>"160201502995"</f>
        <v>160201502995</v>
      </c>
      <c r="D29" s="1" t="s">
        <v>160</v>
      </c>
      <c r="E29" s="1" t="s">
        <v>161</v>
      </c>
      <c r="F29" s="1" t="s">
        <v>162</v>
      </c>
      <c r="G29" s="2">
        <v>42401</v>
      </c>
      <c r="H29" s="1" t="s">
        <v>45</v>
      </c>
      <c r="I29" s="1" t="s">
        <v>46</v>
      </c>
      <c r="J29" s="1" t="s">
        <v>126</v>
      </c>
      <c r="K29" s="1" t="s">
        <v>48</v>
      </c>
      <c r="L29" s="1" t="s">
        <v>127</v>
      </c>
    </row>
    <row r="30" spans="1:12" x14ac:dyDescent="0.25">
      <c r="A30">
        <v>22228256</v>
      </c>
      <c r="B30">
        <v>9071922</v>
      </c>
      <c r="C30" s="1" t="str">
        <f>"160201603256"</f>
        <v>160201603256</v>
      </c>
      <c r="D30" s="1" t="s">
        <v>128</v>
      </c>
      <c r="E30" s="1" t="s">
        <v>163</v>
      </c>
      <c r="F30" s="1" t="s">
        <v>164</v>
      </c>
      <c r="G30" s="2">
        <v>42401</v>
      </c>
      <c r="H30" s="1" t="s">
        <v>45</v>
      </c>
      <c r="I30" s="1" t="s">
        <v>46</v>
      </c>
      <c r="J30" s="1" t="s">
        <v>126</v>
      </c>
      <c r="K30" s="1" t="s">
        <v>48</v>
      </c>
      <c r="L30" s="1" t="s">
        <v>127</v>
      </c>
    </row>
    <row r="31" spans="1:12" x14ac:dyDescent="0.25">
      <c r="A31">
        <v>22229925</v>
      </c>
      <c r="B31">
        <v>9072403</v>
      </c>
      <c r="C31" s="1" t="str">
        <f>"160421503404"</f>
        <v>160421503404</v>
      </c>
      <c r="D31" s="1" t="s">
        <v>94</v>
      </c>
      <c r="E31" s="1" t="s">
        <v>81</v>
      </c>
      <c r="F31" s="1" t="s">
        <v>96</v>
      </c>
      <c r="G31" s="2">
        <v>42481</v>
      </c>
      <c r="H31" s="1" t="s">
        <v>45</v>
      </c>
      <c r="I31" s="1" t="s">
        <v>46</v>
      </c>
      <c r="J31" s="1" t="s">
        <v>126</v>
      </c>
      <c r="K31" s="1" t="s">
        <v>48</v>
      </c>
      <c r="L31" s="1" t="s">
        <v>127</v>
      </c>
    </row>
    <row r="32" spans="1:12" x14ac:dyDescent="0.25">
      <c r="A32">
        <v>23081657</v>
      </c>
      <c r="B32">
        <v>9072496</v>
      </c>
      <c r="C32" s="1" t="str">
        <f>"160222504936"</f>
        <v>160222504936</v>
      </c>
      <c r="D32" s="1" t="s">
        <v>110</v>
      </c>
      <c r="E32" s="1" t="s">
        <v>165</v>
      </c>
      <c r="F32" s="1" t="s">
        <v>96</v>
      </c>
      <c r="G32" s="2">
        <v>42422</v>
      </c>
      <c r="H32" s="1" t="s">
        <v>45</v>
      </c>
      <c r="I32" s="1" t="s">
        <v>46</v>
      </c>
      <c r="J32" s="1" t="s">
        <v>126</v>
      </c>
      <c r="K32" s="1" t="s">
        <v>48</v>
      </c>
      <c r="L32" s="1" t="s">
        <v>127</v>
      </c>
    </row>
    <row r="33" spans="1:12" x14ac:dyDescent="0.25">
      <c r="A33">
        <v>23081709</v>
      </c>
      <c r="B33">
        <v>9072092</v>
      </c>
      <c r="C33" s="1" t="str">
        <f>"160508501470"</f>
        <v>160508501470</v>
      </c>
      <c r="D33" s="1" t="s">
        <v>166</v>
      </c>
      <c r="E33" s="1" t="s">
        <v>167</v>
      </c>
      <c r="F33" s="1" t="s">
        <v>168</v>
      </c>
      <c r="G33" s="2">
        <v>42498</v>
      </c>
      <c r="H33" s="1" t="s">
        <v>45</v>
      </c>
      <c r="I33" s="1" t="s">
        <v>46</v>
      </c>
      <c r="J33" s="1" t="s">
        <v>126</v>
      </c>
      <c r="K33" s="1" t="s">
        <v>48</v>
      </c>
      <c r="L33" s="1" t="s">
        <v>127</v>
      </c>
    </row>
    <row r="34" spans="1:12" x14ac:dyDescent="0.25">
      <c r="A34">
        <v>24865080</v>
      </c>
      <c r="B34">
        <v>11877164</v>
      </c>
      <c r="C34" s="1" t="str">
        <f>"170906505677"</f>
        <v>170906505677</v>
      </c>
      <c r="D34" s="1" t="s">
        <v>169</v>
      </c>
      <c r="E34" s="1" t="s">
        <v>153</v>
      </c>
      <c r="F34" s="1" t="s">
        <v>170</v>
      </c>
      <c r="G34" s="2">
        <v>42984</v>
      </c>
      <c r="H34" s="1" t="s">
        <v>15</v>
      </c>
      <c r="I34" s="1"/>
      <c r="J34" s="1"/>
      <c r="K34" s="1"/>
      <c r="L34" s="1"/>
    </row>
    <row r="35" spans="1:12" x14ac:dyDescent="0.25">
      <c r="A35">
        <v>25319503</v>
      </c>
      <c r="B35">
        <v>585110</v>
      </c>
      <c r="C35" s="1" t="str">
        <f>"090922655441"</f>
        <v>090922655441</v>
      </c>
      <c r="D35" s="1" t="s">
        <v>42</v>
      </c>
      <c r="E35" s="1" t="s">
        <v>171</v>
      </c>
      <c r="F35" s="1" t="s">
        <v>172</v>
      </c>
      <c r="G35" s="2">
        <v>40078</v>
      </c>
      <c r="H35" s="1" t="s">
        <v>45</v>
      </c>
      <c r="I35" s="1" t="s">
        <v>46</v>
      </c>
      <c r="J35" s="1" t="s">
        <v>47</v>
      </c>
      <c r="K35" s="1" t="s">
        <v>48</v>
      </c>
      <c r="L35" s="1" t="s">
        <v>49</v>
      </c>
    </row>
    <row r="36" spans="1:12" x14ac:dyDescent="0.25">
      <c r="A36">
        <v>25319868</v>
      </c>
      <c r="B36">
        <v>586150</v>
      </c>
      <c r="C36" s="1" t="str">
        <f>"110507504193"</f>
        <v>110507504193</v>
      </c>
      <c r="D36" s="1" t="s">
        <v>158</v>
      </c>
      <c r="E36" s="1" t="s">
        <v>173</v>
      </c>
      <c r="F36" s="1" t="s">
        <v>174</v>
      </c>
      <c r="G36" s="2">
        <v>40670</v>
      </c>
      <c r="H36" s="1" t="s">
        <v>15</v>
      </c>
      <c r="I36" s="1"/>
      <c r="J36" s="1"/>
      <c r="K36" s="1"/>
      <c r="L36" s="1"/>
    </row>
    <row r="37" spans="1:12" x14ac:dyDescent="0.25">
      <c r="A37">
        <v>27526208</v>
      </c>
      <c r="B37">
        <v>12390898</v>
      </c>
      <c r="C37" s="1" t="str">
        <f>"181024504768"</f>
        <v>181024504768</v>
      </c>
      <c r="D37" s="1" t="s">
        <v>166</v>
      </c>
      <c r="E37" s="1" t="s">
        <v>124</v>
      </c>
      <c r="F37" s="1" t="s">
        <v>168</v>
      </c>
      <c r="G37" s="2">
        <v>43397</v>
      </c>
      <c r="H37" s="1" t="s">
        <v>15</v>
      </c>
      <c r="I37" s="1"/>
      <c r="J37" s="1"/>
      <c r="K37" s="1"/>
      <c r="L37" s="1"/>
    </row>
    <row r="38" spans="1:12" x14ac:dyDescent="0.25">
      <c r="A38">
        <v>28169301</v>
      </c>
      <c r="B38">
        <v>11875193</v>
      </c>
      <c r="C38" s="1" t="str">
        <f>"180602504638"</f>
        <v>180602504638</v>
      </c>
      <c r="D38" s="1" t="s">
        <v>110</v>
      </c>
      <c r="E38" s="1" t="s">
        <v>175</v>
      </c>
      <c r="F38" s="1" t="s">
        <v>176</v>
      </c>
      <c r="G38" s="2">
        <v>43253</v>
      </c>
      <c r="H38" s="1" t="s">
        <v>15</v>
      </c>
      <c r="I38" s="1"/>
      <c r="J38" s="1"/>
      <c r="K38" s="1"/>
      <c r="L38" s="1"/>
    </row>
  </sheetData>
  <pageMargins left="0.7" right="0.7" top="0.75" bottom="0.75" header="0.3" footer="0.3"/>
  <pageSetup paperSize="9" scale="4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Выгрузка Контингент 2024-2025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X_DIM</dc:creator>
  <cp:lastModifiedBy>ww</cp:lastModifiedBy>
  <dcterms:created xsi:type="dcterms:W3CDTF">2025-06-24T07:37:32Z</dcterms:created>
  <dcterms:modified xsi:type="dcterms:W3CDTF">2010-08-11T23:44:43Z</dcterms:modified>
</cp:coreProperties>
</file>